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5" yWindow="4695" windowWidth="20550" windowHeight="408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Foglio1!$B$1:$M$75</definedName>
  </definedNames>
  <calcPr calcId="125725"/>
</workbook>
</file>

<file path=xl/calcChain.xml><?xml version="1.0" encoding="utf-8"?>
<calcChain xmlns="http://schemas.openxmlformats.org/spreadsheetml/2006/main">
  <c r="D21" i="1"/>
  <c r="E20"/>
  <c r="E18"/>
  <c r="E19"/>
  <c r="D20"/>
  <c r="D19"/>
  <c r="D18"/>
  <c r="E10"/>
  <c r="D12"/>
  <c r="D11"/>
  <c r="D10"/>
  <c r="D9"/>
  <c r="D8"/>
  <c r="D22" l="1"/>
  <c r="E12"/>
  <c r="E11"/>
  <c r="E9"/>
  <c r="E21"/>
  <c r="E8"/>
  <c r="F29"/>
  <c r="D29"/>
  <c r="A23"/>
  <c r="M30"/>
  <c r="E22" l="1"/>
</calcChain>
</file>

<file path=xl/sharedStrings.xml><?xml version="1.0" encoding="utf-8"?>
<sst xmlns="http://schemas.openxmlformats.org/spreadsheetml/2006/main" count="58" uniqueCount="49">
  <si>
    <t>Totale</t>
  </si>
  <si>
    <t>Colonna5</t>
  </si>
  <si>
    <t>Colonna6</t>
  </si>
  <si>
    <t>Colonna7</t>
  </si>
  <si>
    <t>Colonna8</t>
  </si>
  <si>
    <t>prodotto</t>
  </si>
  <si>
    <t>materiale</t>
  </si>
  <si>
    <t>sviluppo</t>
  </si>
  <si>
    <t>fasi di lavoro</t>
  </si>
  <si>
    <t xml:space="preserve">tempi d lavorazione effettivi </t>
  </si>
  <si>
    <t>costo attrezzatura</t>
  </si>
  <si>
    <t>Attrezzatura</t>
  </si>
  <si>
    <t>costo materia</t>
  </si>
  <si>
    <t>costo zincatura</t>
  </si>
  <si>
    <t>0.52</t>
  </si>
  <si>
    <t>consto zincatura</t>
  </si>
  <si>
    <t>costo trasporto</t>
  </si>
  <si>
    <t>prezzo di vendita</t>
  </si>
  <si>
    <t>Margine al lordo lavorazione</t>
  </si>
  <si>
    <t>Costo movimentazione</t>
  </si>
  <si>
    <t>preventivo</t>
  </si>
  <si>
    <t>costo lav. Manodopera</t>
  </si>
  <si>
    <t>costo ora lavorata ( in euro)</t>
  </si>
  <si>
    <t>ore lavorate per attrezzatura  ( costo orario 20 €/ora)</t>
  </si>
  <si>
    <t>ore coperte da preventivo per 1800 p.zzi</t>
  </si>
  <si>
    <t>Lotto in lavorazione</t>
  </si>
  <si>
    <t>numero p.zzi. /min</t>
  </si>
  <si>
    <t>costo di manodopera x oper.</t>
  </si>
  <si>
    <t>Nastro Fe P13</t>
  </si>
  <si>
    <t>imbutitura</t>
  </si>
  <si>
    <t>Foratura erifilitura</t>
  </si>
  <si>
    <t>Saldatura</t>
  </si>
  <si>
    <t>64165-87z02</t>
  </si>
  <si>
    <t>53115-87z02</t>
  </si>
  <si>
    <t>Nastro Fe P04</t>
  </si>
  <si>
    <t>Trancia fora e imbutisce</t>
  </si>
  <si>
    <t>Imbutitura</t>
  </si>
  <si>
    <t>SAldatura</t>
  </si>
  <si>
    <t>Assemblaggio</t>
  </si>
  <si>
    <t>operatore</t>
  </si>
  <si>
    <t>Colonna1</t>
  </si>
  <si>
    <t>chiatto</t>
  </si>
  <si>
    <t>Svdese</t>
  </si>
  <si>
    <t xml:space="preserve">i.l. 21/10 ore 16:30 f.l. </t>
  </si>
  <si>
    <t xml:space="preserve">trancio </t>
  </si>
  <si>
    <t>Ore consuntivate</t>
  </si>
  <si>
    <t>ore in lavorazione</t>
  </si>
  <si>
    <t>Stefano</t>
  </si>
  <si>
    <t xml:space="preserve">i.l. 22/10 ore 9:00 f.l. </t>
  </si>
</sst>
</file>

<file path=xl/styles.xml><?xml version="1.0" encoding="utf-8"?>
<styleSheet xmlns="http://schemas.openxmlformats.org/spreadsheetml/2006/main">
  <numFmts count="1">
    <numFmt numFmtId="164" formatCode="0.00000"/>
  </numFmts>
  <fonts count="6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Protection="1">
      <protection locked="0"/>
    </xf>
    <xf numFmtId="0" fontId="1" fillId="2" borderId="1" xfId="0" applyFont="1" applyFill="1" applyBorder="1" applyProtection="1">
      <protection locked="0"/>
    </xf>
    <xf numFmtId="0" fontId="2" fillId="0" borderId="0" xfId="0" applyFont="1"/>
    <xf numFmtId="0" fontId="0" fillId="3" borderId="0" xfId="0" applyFill="1"/>
    <xf numFmtId="0" fontId="0" fillId="3" borderId="1" xfId="0" applyFill="1" applyBorder="1"/>
    <xf numFmtId="164" fontId="3" fillId="2" borderId="3" xfId="0" applyNumberFormat="1" applyFont="1" applyFill="1" applyBorder="1"/>
    <xf numFmtId="0" fontId="0" fillId="3" borderId="2" xfId="0" applyFill="1" applyBorder="1"/>
    <xf numFmtId="0" fontId="0" fillId="4" borderId="1" xfId="0" applyFill="1" applyBorder="1"/>
    <xf numFmtId="0" fontId="0" fillId="5" borderId="2" xfId="0" applyFill="1" applyBorder="1"/>
    <xf numFmtId="0" fontId="0" fillId="5" borderId="1" xfId="0" applyFill="1" applyBorder="1"/>
    <xf numFmtId="0" fontId="0" fillId="5" borderId="0" xfId="0" applyFill="1"/>
    <xf numFmtId="0" fontId="0" fillId="4" borderId="0" xfId="0" applyFill="1"/>
    <xf numFmtId="0" fontId="4" fillId="3" borderId="1" xfId="0" applyFont="1" applyFill="1" applyBorder="1"/>
    <xf numFmtId="0" fontId="5" fillId="5" borderId="1" xfId="0" applyFont="1" applyFill="1" applyBorder="1" applyProtection="1">
      <protection locked="0"/>
    </xf>
    <xf numFmtId="0" fontId="4" fillId="4" borderId="1" xfId="0" applyFont="1" applyFill="1" applyBorder="1"/>
    <xf numFmtId="0" fontId="5" fillId="4" borderId="1" xfId="0" applyFont="1" applyFill="1" applyBorder="1" applyProtection="1">
      <protection locked="0"/>
    </xf>
    <xf numFmtId="0" fontId="4" fillId="4" borderId="1" xfId="0" applyFont="1" applyFill="1" applyBorder="1" applyProtection="1"/>
    <xf numFmtId="0" fontId="0" fillId="3" borderId="1" xfId="0" applyFill="1" applyBorder="1" applyProtection="1"/>
    <xf numFmtId="0" fontId="0" fillId="4" borderId="1" xfId="0" applyFill="1" applyBorder="1" applyProtection="1"/>
    <xf numFmtId="0" fontId="0" fillId="6" borderId="1" xfId="0" applyFill="1" applyBorder="1"/>
    <xf numFmtId="0" fontId="0" fillId="2" borderId="1" xfId="0" applyFill="1" applyBorder="1" applyProtection="1"/>
    <xf numFmtId="0" fontId="0" fillId="2" borderId="1" xfId="0" applyNumberFormat="1" applyFill="1" applyBorder="1" applyProtection="1"/>
    <xf numFmtId="0" fontId="0" fillId="4" borderId="2" xfId="0" applyFill="1" applyBorder="1"/>
    <xf numFmtId="0" fontId="4" fillId="3" borderId="1" xfId="0" applyNumberFormat="1" applyFont="1" applyFill="1" applyBorder="1" applyProtection="1"/>
  </cellXfs>
  <cellStyles count="1">
    <cellStyle name="Normale" xfId="0" builtinId="0"/>
  </cellStyles>
  <dxfs count="27"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64" formatCode="0.000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64" formatCode="0.000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64" formatCode="0.000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64" formatCode="0.000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64" formatCode="0.000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la1" displayName="Tabella1" ref="B1:M30" totalsRowCount="1" headerRowDxfId="26" dataDxfId="24" headerRowBorderDxfId="25">
  <tableColumns count="12">
    <tableColumn id="1" name="costo lav. Manodopera" dataDxfId="23" totalsRowDxfId="11"/>
    <tableColumn id="9" name="numero p.zzi. /min" dataDxfId="22" totalsRowDxfId="10"/>
    <tableColumn id="11" name="preventivo" dataDxfId="21" totalsRowDxfId="9"/>
    <tableColumn id="7" name="ore coperte da preventivo per 1800 p.zzi" dataDxfId="20" totalsRowDxfId="8"/>
    <tableColumn id="2" name="ore in lavorazione" dataDxfId="19" totalsRowDxfId="7"/>
    <tableColumn id="10" name="Ore consuntivate" dataDxfId="12" totalsRowDxfId="6"/>
    <tableColumn id="8" name="operatore" dataDxfId="18" totalsRowDxfId="5"/>
    <tableColumn id="3" name="Colonna1" dataDxfId="17" totalsRowDxfId="4"/>
    <tableColumn id="12" name="Colonna5" dataDxfId="16" totalsRowDxfId="3"/>
    <tableColumn id="4" name="Colonna6" dataDxfId="15" totalsRowDxfId="2"/>
    <tableColumn id="5" name="Colonna7" dataDxfId="14" totalsRowDxfId="1"/>
    <tableColumn id="6" name="Colonna8" totalsRowFunction="count" dataDxfId="13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5"/>
  <sheetViews>
    <sheetView tabSelected="1" topLeftCell="C1" zoomScaleNormal="100" zoomScalePageLayoutView="50" workbookViewId="0">
      <selection activeCell="F10" sqref="F10"/>
    </sheetView>
  </sheetViews>
  <sheetFormatPr defaultColWidth="31.42578125" defaultRowHeight="20.100000000000001" customHeight="1"/>
  <cols>
    <col min="1" max="1" width="29.7109375" customWidth="1"/>
    <col min="2" max="2" width="27.7109375" bestFit="1" customWidth="1"/>
    <col min="3" max="3" width="29.28515625" customWidth="1"/>
    <col min="5" max="5" width="20" customWidth="1"/>
    <col min="6" max="6" width="23" customWidth="1"/>
    <col min="7" max="7" width="25.7109375" customWidth="1"/>
    <col min="8" max="8" width="37.85546875" customWidth="1"/>
  </cols>
  <sheetData>
    <row r="1" spans="1:13" s="5" customFormat="1" ht="20.100000000000001" customHeight="1">
      <c r="B1" s="6" t="s">
        <v>21</v>
      </c>
      <c r="C1" s="6" t="s">
        <v>26</v>
      </c>
      <c r="D1" s="6" t="s">
        <v>20</v>
      </c>
      <c r="E1" s="6" t="s">
        <v>24</v>
      </c>
      <c r="F1" s="6" t="s">
        <v>46</v>
      </c>
      <c r="G1" s="6" t="s">
        <v>45</v>
      </c>
      <c r="H1" s="6" t="s">
        <v>39</v>
      </c>
      <c r="I1" s="6" t="s">
        <v>40</v>
      </c>
      <c r="J1" s="6" t="s">
        <v>1</v>
      </c>
      <c r="K1" s="6" t="s">
        <v>2</v>
      </c>
      <c r="L1" s="6" t="s">
        <v>3</v>
      </c>
      <c r="M1" s="6" t="s">
        <v>4</v>
      </c>
    </row>
    <row r="2" spans="1:13" s="5" customFormat="1" ht="20.100000000000001" customHeight="1">
      <c r="A2" s="5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5" customFormat="1" ht="20.100000000000001" customHeight="1">
      <c r="A3" s="15" t="s">
        <v>22</v>
      </c>
      <c r="B3" s="14">
        <v>16</v>
      </c>
      <c r="C3" s="14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0.100000000000001" customHeight="1">
      <c r="A4" t="s">
        <v>11</v>
      </c>
      <c r="B4" s="27" t="s">
        <v>5</v>
      </c>
      <c r="C4" s="27"/>
      <c r="D4" s="27" t="s">
        <v>32</v>
      </c>
      <c r="E4" s="11"/>
      <c r="F4" s="13"/>
      <c r="G4" s="13"/>
      <c r="H4" s="13"/>
      <c r="I4" s="3"/>
      <c r="J4" s="3" t="s">
        <v>13</v>
      </c>
      <c r="K4" s="3"/>
      <c r="L4" s="3"/>
      <c r="M4" s="3"/>
    </row>
    <row r="5" spans="1:13" ht="20.100000000000001" customHeight="1">
      <c r="A5" t="s">
        <v>25</v>
      </c>
      <c r="B5" s="12" t="s">
        <v>6</v>
      </c>
      <c r="C5" s="12"/>
      <c r="D5" s="12" t="s">
        <v>28</v>
      </c>
      <c r="E5" s="9"/>
      <c r="F5" s="14"/>
      <c r="G5" s="14"/>
      <c r="H5" s="14"/>
      <c r="I5" s="2"/>
      <c r="J5" s="2"/>
      <c r="K5" s="2"/>
      <c r="L5" s="2"/>
      <c r="M5" s="2"/>
    </row>
    <row r="6" spans="1:13" ht="20.100000000000001" customHeight="1">
      <c r="A6" s="16">
        <v>1320</v>
      </c>
      <c r="B6" s="12" t="s">
        <v>7</v>
      </c>
      <c r="C6" s="12"/>
      <c r="D6" s="12"/>
      <c r="E6" s="9"/>
      <c r="F6" s="14"/>
      <c r="G6" s="14"/>
      <c r="H6" s="14"/>
      <c r="I6" s="2"/>
      <c r="J6" s="2" t="s">
        <v>14</v>
      </c>
      <c r="K6" s="2"/>
      <c r="L6" s="2"/>
      <c r="M6" s="2"/>
    </row>
    <row r="7" spans="1:13" ht="20.100000000000001" customHeight="1">
      <c r="A7" t="s">
        <v>23</v>
      </c>
      <c r="B7" s="19" t="s">
        <v>8</v>
      </c>
      <c r="C7" s="20" t="s">
        <v>26</v>
      </c>
      <c r="D7" s="21" t="s">
        <v>27</v>
      </c>
      <c r="E7" s="21"/>
      <c r="F7" s="19" t="s">
        <v>9</v>
      </c>
      <c r="G7" s="19"/>
      <c r="H7" s="14"/>
      <c r="I7" s="2"/>
      <c r="J7" s="2"/>
      <c r="K7" s="2"/>
      <c r="L7" s="2"/>
      <c r="M7" s="2"/>
    </row>
    <row r="8" spans="1:13" ht="20.100000000000001" customHeight="1">
      <c r="B8" s="9" t="s">
        <v>44</v>
      </c>
      <c r="C8" s="14">
        <v>7</v>
      </c>
      <c r="D8" s="22">
        <f>B3/(Tabella1[[#This Row],[numero p.zzi. /min]]*60)</f>
        <v>3.8095238095238099E-2</v>
      </c>
      <c r="E8" s="22">
        <f>(A6/Tabella1[[#This Row],[numero p.zzi. /min]])/60</f>
        <v>3.1428571428571432</v>
      </c>
      <c r="F8" s="9"/>
      <c r="G8" s="9">
        <v>1</v>
      </c>
      <c r="H8" s="9" t="s">
        <v>41</v>
      </c>
      <c r="I8" s="2"/>
      <c r="J8" s="2"/>
      <c r="K8" s="2"/>
      <c r="L8" s="2"/>
      <c r="M8" s="2"/>
    </row>
    <row r="9" spans="1:13" ht="20.100000000000001" customHeight="1">
      <c r="B9" s="9" t="s">
        <v>29</v>
      </c>
      <c r="C9" s="14">
        <v>3</v>
      </c>
      <c r="D9" s="22">
        <f>B3/(Tabella1[[#This Row],[numero p.zzi. /min]]*60)</f>
        <v>8.8888888888888892E-2</v>
      </c>
      <c r="E9" s="22">
        <f>(A6/Tabella1[[#This Row],[numero p.zzi. /min]])/60</f>
        <v>7.333333333333333</v>
      </c>
      <c r="F9" s="9" t="s">
        <v>48</v>
      </c>
      <c r="G9" s="9">
        <v>8</v>
      </c>
      <c r="H9" s="9" t="s">
        <v>42</v>
      </c>
      <c r="I9" s="2"/>
      <c r="J9" s="2"/>
      <c r="K9" s="2"/>
      <c r="L9" s="2"/>
      <c r="M9" s="2"/>
    </row>
    <row r="10" spans="1:13" ht="20.100000000000001" customHeight="1">
      <c r="B10" s="9" t="s">
        <v>29</v>
      </c>
      <c r="C10" s="14">
        <v>2</v>
      </c>
      <c r="D10" s="22">
        <f>B3/(Tabella1[[#This Row],[numero p.zzi. /min]]*60)</f>
        <v>0.13333333333333333</v>
      </c>
      <c r="E10" s="22">
        <f>(A6/Tabella1[[#This Row],[numero p.zzi. /min]])/60</f>
        <v>11</v>
      </c>
      <c r="F10" s="9" t="s">
        <v>43</v>
      </c>
      <c r="G10" s="9"/>
      <c r="H10" s="9" t="s">
        <v>47</v>
      </c>
      <c r="I10" s="2"/>
      <c r="J10" s="2"/>
      <c r="K10" s="2"/>
      <c r="L10" s="2"/>
      <c r="M10" s="2"/>
    </row>
    <row r="11" spans="1:13" ht="20.100000000000001" customHeight="1">
      <c r="B11" s="9" t="s">
        <v>30</v>
      </c>
      <c r="C11" s="14">
        <v>2</v>
      </c>
      <c r="D11" s="22">
        <f>B3/(Tabella1[[#This Row],[numero p.zzi. /min]]*60)</f>
        <v>0.13333333333333333</v>
      </c>
      <c r="E11" s="22">
        <f>(A6/Tabella1[[#This Row],[numero p.zzi. /min]])/60</f>
        <v>11</v>
      </c>
      <c r="F11" s="9"/>
      <c r="G11" s="9"/>
      <c r="H11" s="9"/>
      <c r="I11" s="2"/>
      <c r="J11" s="2"/>
      <c r="K11" s="2"/>
      <c r="L11" s="2"/>
      <c r="M11" s="2"/>
    </row>
    <row r="12" spans="1:13" ht="20.100000000000001" customHeight="1">
      <c r="B12" s="9" t="s">
        <v>31</v>
      </c>
      <c r="C12" s="14">
        <v>2</v>
      </c>
      <c r="D12" s="22">
        <f>B3/(Tabella1[[#This Row],[numero p.zzi. /min]]*60)</f>
        <v>0.13333333333333333</v>
      </c>
      <c r="E12" s="22">
        <f>(A6/Tabella1[[#This Row],[numero p.zzi. /min]])/60</f>
        <v>11</v>
      </c>
      <c r="F12" s="9"/>
      <c r="G12" s="9"/>
      <c r="H12" s="9"/>
      <c r="I12" s="2"/>
      <c r="J12" s="2"/>
      <c r="K12" s="2"/>
      <c r="L12" s="2"/>
      <c r="M12" s="2"/>
    </row>
    <row r="13" spans="1:13" ht="20.100000000000001" customHeight="1">
      <c r="B13" s="2"/>
      <c r="C13" s="2"/>
      <c r="D13" s="25"/>
      <c r="E13" s="26"/>
      <c r="F13" s="2"/>
      <c r="G13" s="2"/>
      <c r="H13" s="2"/>
      <c r="I13" s="2"/>
      <c r="J13" s="2"/>
      <c r="K13" s="2"/>
      <c r="L13" s="2"/>
      <c r="M13" s="2"/>
    </row>
    <row r="14" spans="1:13" ht="20.100000000000001" customHeight="1">
      <c r="B14" s="27" t="s">
        <v>5</v>
      </c>
      <c r="C14" s="27"/>
      <c r="D14" s="27" t="s">
        <v>33</v>
      </c>
      <c r="E14" s="26"/>
      <c r="F14" s="2"/>
      <c r="G14" s="2"/>
      <c r="H14" s="2"/>
      <c r="I14" s="2"/>
      <c r="J14" s="2"/>
      <c r="K14" s="2"/>
      <c r="L14" s="2"/>
      <c r="M14" s="2"/>
    </row>
    <row r="15" spans="1:13" ht="20.100000000000001" customHeight="1">
      <c r="B15" s="12" t="s">
        <v>6</v>
      </c>
      <c r="C15" s="12"/>
      <c r="D15" s="12" t="s">
        <v>34</v>
      </c>
      <c r="E15" s="26"/>
      <c r="F15" s="2"/>
      <c r="G15" s="2"/>
      <c r="H15" s="2"/>
      <c r="I15" s="2"/>
      <c r="J15" s="2"/>
      <c r="K15" s="2"/>
      <c r="L15" s="2"/>
      <c r="M15" s="2"/>
    </row>
    <row r="16" spans="1:13" ht="20.100000000000001" customHeight="1">
      <c r="B16" s="12" t="s">
        <v>7</v>
      </c>
      <c r="C16" s="12"/>
      <c r="D16" s="12"/>
      <c r="E16" s="22"/>
      <c r="F16" s="9"/>
      <c r="G16" s="9"/>
      <c r="H16" s="24"/>
      <c r="I16" s="2"/>
      <c r="J16" s="2"/>
      <c r="K16" s="2"/>
      <c r="L16" s="2"/>
      <c r="M16" s="2"/>
    </row>
    <row r="17" spans="1:13" ht="20.100000000000001" customHeight="1">
      <c r="B17" s="19" t="s">
        <v>8</v>
      </c>
      <c r="C17" s="20" t="s">
        <v>26</v>
      </c>
      <c r="D17" s="21" t="s">
        <v>27</v>
      </c>
      <c r="E17" s="21"/>
      <c r="F17" s="19" t="s">
        <v>9</v>
      </c>
      <c r="G17" s="19"/>
      <c r="H17" s="14"/>
      <c r="I17" s="2"/>
      <c r="J17" s="2"/>
      <c r="K17" s="2"/>
      <c r="L17" s="2"/>
      <c r="M17" s="2"/>
    </row>
    <row r="18" spans="1:13" ht="20.100000000000001" customHeight="1">
      <c r="B18" s="9" t="s">
        <v>35</v>
      </c>
      <c r="C18" s="18">
        <v>2</v>
      </c>
      <c r="D18" s="22">
        <f>B3/(Tabella1[[#This Row],[numero p.zzi. /min]]*60)</f>
        <v>0.13333333333333333</v>
      </c>
      <c r="E18" s="28">
        <f>(A6/Tabella1[[#This Row],[numero p.zzi. /min]])/60</f>
        <v>11</v>
      </c>
      <c r="F18" s="17"/>
      <c r="G18" s="17"/>
      <c r="H18" s="9"/>
      <c r="I18" s="2"/>
      <c r="J18" s="2"/>
      <c r="K18" s="2"/>
      <c r="L18" s="2"/>
      <c r="M18" s="2"/>
    </row>
    <row r="19" spans="1:13" ht="20.100000000000001" customHeight="1">
      <c r="B19" s="17" t="s">
        <v>36</v>
      </c>
      <c r="C19" s="18">
        <v>2</v>
      </c>
      <c r="D19" s="22">
        <f>B3/(Tabella1[[#This Row],[numero p.zzi. /min]]*60)</f>
        <v>0.13333333333333333</v>
      </c>
      <c r="E19" s="28">
        <f>(A6/Tabella1[[#This Row],[numero p.zzi. /min]])/60</f>
        <v>11</v>
      </c>
      <c r="F19" s="17"/>
      <c r="G19" s="17"/>
      <c r="H19" s="9"/>
      <c r="I19" s="2"/>
      <c r="J19" s="2"/>
      <c r="K19" s="2"/>
      <c r="L19" s="2"/>
      <c r="M19" s="2"/>
    </row>
    <row r="20" spans="1:13" ht="20.100000000000001" customHeight="1">
      <c r="B20" s="17" t="s">
        <v>37</v>
      </c>
      <c r="C20" s="18">
        <v>2</v>
      </c>
      <c r="D20" s="22">
        <f>B3/(Tabella1[[#This Row],[numero p.zzi. /min]]*60)</f>
        <v>0.13333333333333333</v>
      </c>
      <c r="E20" s="28">
        <f>(A6/Tabella1[[#This Row],[numero p.zzi. /min]])/60</f>
        <v>11</v>
      </c>
      <c r="F20" s="17"/>
      <c r="G20" s="17"/>
      <c r="H20" s="9"/>
      <c r="I20" s="2"/>
      <c r="J20" s="2"/>
      <c r="K20" s="2"/>
      <c r="L20" s="2"/>
      <c r="M20" s="2"/>
    </row>
    <row r="21" spans="1:13" ht="20.100000000000001" customHeight="1">
      <c r="B21" s="2" t="s">
        <v>38</v>
      </c>
      <c r="C21" s="14">
        <v>2</v>
      </c>
      <c r="D21" s="22">
        <f>B3/(Tabella1[[#This Row],[numero p.zzi. /min]]*60)</f>
        <v>0.13333333333333333</v>
      </c>
      <c r="E21" s="22">
        <f>A6/Tabella1[[#This Row],[numero p.zzi. /min]]/60</f>
        <v>11</v>
      </c>
      <c r="F21" s="9"/>
      <c r="G21" s="9"/>
      <c r="H21" s="14">
        <v>3</v>
      </c>
      <c r="I21" s="2"/>
      <c r="J21" s="2"/>
      <c r="K21" s="2"/>
      <c r="L21" s="2"/>
      <c r="M21" s="2"/>
    </row>
    <row r="22" spans="1:13" ht="20.100000000000001" customHeight="1">
      <c r="A22" s="7" t="s">
        <v>10</v>
      </c>
      <c r="B22" s="12" t="s">
        <v>0</v>
      </c>
      <c r="C22" s="12"/>
      <c r="D22" s="23">
        <f>D8+D9+D10+D11+D12+D18+D19+D20+D21</f>
        <v>1.0603174603174601</v>
      </c>
      <c r="E22" s="23">
        <f>SUM(E8:E21)</f>
        <v>87.476190476190482</v>
      </c>
      <c r="F22" s="2"/>
      <c r="G22" s="2"/>
      <c r="H22" s="2"/>
      <c r="I22" s="2"/>
      <c r="J22" s="2"/>
      <c r="K22" s="2"/>
      <c r="L22" s="2"/>
      <c r="M22" s="2"/>
    </row>
    <row r="23" spans="1:13" ht="20.100000000000001" customHeight="1">
      <c r="A23" s="7">
        <f>(A8+A15+A16)*16</f>
        <v>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20.100000000000001" customHeight="1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20.100000000000001" customHeight="1">
      <c r="A25" t="s">
        <v>12</v>
      </c>
      <c r="B25" s="2"/>
      <c r="C25" s="2"/>
      <c r="D25" s="14">
        <v>0.32500000000000001</v>
      </c>
      <c r="E25" s="2"/>
      <c r="F25" s="2">
        <v>0.32500000000000001</v>
      </c>
      <c r="G25" s="2"/>
      <c r="H25" s="2"/>
      <c r="I25" s="2"/>
      <c r="J25" s="2"/>
      <c r="K25" s="2"/>
      <c r="L25" s="2"/>
      <c r="M25" s="2"/>
    </row>
    <row r="26" spans="1:13" ht="20.100000000000001" customHeight="1">
      <c r="A26" t="s">
        <v>15</v>
      </c>
      <c r="B26" s="2"/>
      <c r="C26" s="2"/>
      <c r="D26" s="14">
        <v>0.52</v>
      </c>
      <c r="E26" s="2"/>
      <c r="F26" s="2">
        <v>0.5</v>
      </c>
      <c r="G26" s="2"/>
      <c r="H26" s="2"/>
      <c r="I26" s="2"/>
      <c r="J26" s="2"/>
      <c r="K26" s="2"/>
      <c r="L26" s="2"/>
      <c r="M26" s="2"/>
    </row>
    <row r="27" spans="1:13" ht="20.100000000000001" customHeight="1">
      <c r="A27" t="s">
        <v>16</v>
      </c>
      <c r="B27" s="2"/>
      <c r="C27" s="2"/>
      <c r="D27" s="14">
        <v>0.1</v>
      </c>
      <c r="E27" s="2"/>
      <c r="F27" s="2">
        <v>0.1</v>
      </c>
      <c r="G27" s="2"/>
      <c r="H27" s="2"/>
      <c r="I27" s="2"/>
      <c r="J27" s="2"/>
      <c r="K27" s="2"/>
      <c r="L27" s="2"/>
      <c r="M27" s="2"/>
    </row>
    <row r="28" spans="1:13" ht="20.100000000000001" customHeight="1">
      <c r="A28" s="8" t="s">
        <v>17</v>
      </c>
      <c r="B28" s="9"/>
      <c r="C28" s="9"/>
      <c r="D28" s="9">
        <v>1.75</v>
      </c>
      <c r="E28" s="9"/>
      <c r="F28" s="9">
        <v>1.72</v>
      </c>
      <c r="G28" s="9"/>
      <c r="H28" s="9"/>
      <c r="I28" s="2"/>
      <c r="J28" s="2"/>
      <c r="K28" s="2"/>
      <c r="L28" s="2"/>
      <c r="M28" s="2"/>
    </row>
    <row r="29" spans="1:13" ht="20.100000000000001" customHeight="1">
      <c r="A29" s="15" t="s">
        <v>18</v>
      </c>
      <c r="B29" s="14"/>
      <c r="C29" s="14"/>
      <c r="D29" s="12">
        <f>D28-D27-D26-D25</f>
        <v>0.80499999999999994</v>
      </c>
      <c r="E29" s="14"/>
      <c r="F29" s="14">
        <f>F28-F27-F26-F25</f>
        <v>0.79499999999999993</v>
      </c>
      <c r="G29" s="14"/>
      <c r="H29" s="14"/>
      <c r="I29" s="2"/>
      <c r="J29" s="2"/>
      <c r="K29" s="2"/>
      <c r="L29" s="2"/>
      <c r="M29" s="2"/>
    </row>
    <row r="30" spans="1:13" ht="20.100000000000001" customHeight="1">
      <c r="B30" s="4"/>
      <c r="C30" s="4"/>
      <c r="D30" s="10"/>
      <c r="E30" s="10"/>
      <c r="F30" s="10"/>
      <c r="G30" s="10"/>
      <c r="H30" s="10"/>
      <c r="I30" s="4"/>
      <c r="J30" s="4"/>
      <c r="K30" s="4"/>
      <c r="L30" s="4"/>
      <c r="M30" s="4">
        <f>SUBTOTAL(103,[Colonna8])</f>
        <v>0</v>
      </c>
    </row>
    <row r="31" spans="1:13" ht="20.100000000000001" customHeight="1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20.100000000000001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2:13" ht="20.100000000000001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2:13" ht="20.100000000000001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3" ht="20.100000000000001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2:13" ht="20.100000000000001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2:13" ht="20.100000000000001" customHeight="1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13" ht="20.100000000000001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13" ht="20.100000000000001" customHeight="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3" ht="20.100000000000001" customHeigh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2:13" ht="20.100000000000001" customHeigh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2:13" ht="20.10000000000000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2:13" ht="20.100000000000001" customHeight="1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2:13" ht="20.100000000000001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2:13" ht="20.100000000000001" customHeight="1">
      <c r="B45" s="1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2:13" ht="20.100000000000001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ht="20.100000000000001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ht="20.100000000000001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20.100000000000001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20.100000000000001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ht="20.100000000000001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20.100000000000001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ht="20.100000000000001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ht="20.100000000000001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ht="20.100000000000001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20.100000000000001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ht="20.100000000000001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ht="20.100000000000001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 ht="20.100000000000001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 ht="20.100000000000001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ht="20.100000000000001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 ht="20.100000000000001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ht="20.100000000000001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3" ht="20.100000000000001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ht="20.100000000000001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 ht="20.100000000000001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 ht="20.100000000000001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 ht="20.100000000000001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3" ht="20.100000000000001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 ht="20.100000000000001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 ht="20.100000000000001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3" ht="20.100000000000001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3" ht="20.100000000000001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ht="20.100000000000001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ht="20.100000000000001" customHeight="1">
      <c r="D75" s="1"/>
      <c r="E75" s="1"/>
      <c r="F75" s="1"/>
      <c r="G75" s="1"/>
      <c r="H75" s="1"/>
      <c r="I75" s="1"/>
      <c r="J75" s="1"/>
      <c r="K75" s="1"/>
      <c r="L75" s="1"/>
      <c r="M75" s="1"/>
    </row>
  </sheetData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&amp;L&amp;14Stamec&amp;CElenco strumentazione in uso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</dc:creator>
  <cp:lastModifiedBy>Francesco</cp:lastModifiedBy>
  <dcterms:created xsi:type="dcterms:W3CDTF">2010-01-14T15:55:36Z</dcterms:created>
  <dcterms:modified xsi:type="dcterms:W3CDTF">2010-01-22T08:09:03Z</dcterms:modified>
</cp:coreProperties>
</file>